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24320" yWindow="17140" windowWidth="44040" windowHeight="20700" tabRatio="500"/>
  </bookViews>
  <sheets>
    <sheet name="応募リスト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2" l="1"/>
  <c r="K3" i="2"/>
  <c r="J4" i="2"/>
  <c r="K4" i="2"/>
  <c r="J6" i="2"/>
  <c r="K6" i="2"/>
  <c r="J7" i="2"/>
  <c r="K7" i="2"/>
  <c r="J8" i="2"/>
  <c r="K8" i="2"/>
  <c r="J9" i="2"/>
  <c r="K9" i="2"/>
  <c r="J10" i="2"/>
  <c r="K10" i="2"/>
  <c r="J11" i="2"/>
  <c r="K11" i="2"/>
  <c r="J15" i="2"/>
  <c r="K15" i="2"/>
  <c r="J16" i="2"/>
  <c r="K16" i="2"/>
  <c r="J17" i="2"/>
  <c r="K17" i="2"/>
  <c r="J18" i="2"/>
  <c r="K18" i="2"/>
  <c r="J19" i="2"/>
  <c r="K19" i="2"/>
  <c r="J20" i="2"/>
  <c r="K20" i="2"/>
  <c r="J21" i="2"/>
  <c r="K21" i="2"/>
  <c r="J22" i="2"/>
  <c r="K22" i="2"/>
  <c r="I13" i="2"/>
  <c r="I12" i="2"/>
  <c r="I24" i="2"/>
  <c r="I23" i="2"/>
</calcChain>
</file>

<file path=xl/sharedStrings.xml><?xml version="1.0" encoding="utf-8"?>
<sst xmlns="http://schemas.openxmlformats.org/spreadsheetml/2006/main" count="212" uniqueCount="148">
  <si>
    <t>撮影者</t>
    <rPh sb="0" eb="3">
      <t>サツエイシャ</t>
    </rPh>
    <phoneticPr fontId="1"/>
  </si>
  <si>
    <t>カメラ</t>
    <phoneticPr fontId="1"/>
  </si>
  <si>
    <t>F値</t>
    <rPh sb="1" eb="2">
      <t>チ</t>
    </rPh>
    <phoneticPr fontId="1"/>
  </si>
  <si>
    <t>匿名</t>
    <rPh sb="0" eb="2">
      <t>トクメイ</t>
    </rPh>
    <phoneticPr fontId="1"/>
  </si>
  <si>
    <t>×</t>
    <phoneticPr fontId="1"/>
  </si>
  <si>
    <t>撮影日時</t>
    <rPh sb="0" eb="4">
      <t>サツエイニチジ</t>
    </rPh>
    <phoneticPr fontId="1"/>
  </si>
  <si>
    <t>焦点距離</t>
    <rPh sb="0" eb="4">
      <t>ショウテンキョリ</t>
    </rPh>
    <phoneticPr fontId="1"/>
  </si>
  <si>
    <t>センサーサイズ</t>
    <phoneticPr fontId="1"/>
  </si>
  <si>
    <t>改造</t>
    <rPh sb="0" eb="2">
      <t>カイゾウ</t>
    </rPh>
    <phoneticPr fontId="1"/>
  </si>
  <si>
    <t>フィルター</t>
    <phoneticPr fontId="1"/>
  </si>
  <si>
    <t>架台</t>
    <rPh sb="0" eb="2">
      <t>カダイ</t>
    </rPh>
    <phoneticPr fontId="1"/>
  </si>
  <si>
    <t>なし</t>
    <phoneticPr fontId="1"/>
  </si>
  <si>
    <t>フルサイズ</t>
    <phoneticPr fontId="1"/>
  </si>
  <si>
    <t>撮影地</t>
    <rPh sb="0" eb="3">
      <t>サツエイチ</t>
    </rPh>
    <phoneticPr fontId="1"/>
  </si>
  <si>
    <t>一言</t>
    <rPh sb="0" eb="2">
      <t>ヒトコト</t>
    </rPh>
    <phoneticPr fontId="1"/>
  </si>
  <si>
    <t>使用鏡筒orレンズ</t>
    <rPh sb="0" eb="2">
      <t>シヨウ</t>
    </rPh>
    <rPh sb="2" eb="4">
      <t>キョウトウ</t>
    </rPh>
    <phoneticPr fontId="1"/>
  </si>
  <si>
    <t>総露出(分)</t>
    <rPh sb="0" eb="3">
      <t>ソウロシュツジカン</t>
    </rPh>
    <rPh sb="4" eb="5">
      <t>フン</t>
    </rPh>
    <phoneticPr fontId="1"/>
  </si>
  <si>
    <t>APS-C</t>
    <phoneticPr fontId="1"/>
  </si>
  <si>
    <t>AP赤道儀</t>
    <rPh sb="2" eb="5">
      <t>セキドウギ</t>
    </rPh>
    <phoneticPr fontId="1"/>
  </si>
  <si>
    <t>EOS6D</t>
    <phoneticPr fontId="1"/>
  </si>
  <si>
    <t>そーなのかー</t>
    <phoneticPr fontId="1"/>
  </si>
  <si>
    <t>○</t>
    <phoneticPr fontId="1"/>
  </si>
  <si>
    <t>EOS 6D</t>
    <phoneticPr fontId="1"/>
  </si>
  <si>
    <t>受付No</t>
    <rPh sb="0" eb="2">
      <t>ウケツケ</t>
    </rPh>
    <phoneticPr fontId="1"/>
  </si>
  <si>
    <t>SNS／ブログ</t>
    <phoneticPr fontId="1"/>
  </si>
  <si>
    <t>口径</t>
    <rPh sb="0" eb="2">
      <t>コウケイ</t>
    </rPh>
    <phoneticPr fontId="1"/>
  </si>
  <si>
    <t>露出係数</t>
    <rPh sb="0" eb="2">
      <t>ロシュツケイスウ</t>
    </rPh>
    <rPh sb="2" eb="4">
      <t>ケイスウ</t>
    </rPh>
    <phoneticPr fontId="1"/>
  </si>
  <si>
    <t>総露出時間(分）</t>
    <rPh sb="0" eb="3">
      <t>ソウロシュツ</t>
    </rPh>
    <rPh sb="3" eb="5">
      <t>ジカン</t>
    </rPh>
    <rPh sb="6" eb="7">
      <t>フン</t>
    </rPh>
    <phoneticPr fontId="1"/>
  </si>
  <si>
    <t>総露出時間(時）</t>
    <rPh sb="0" eb="3">
      <t>ソウロシュツ</t>
    </rPh>
    <rPh sb="3" eb="5">
      <t>ジカン</t>
    </rPh>
    <rPh sb="6" eb="7">
      <t>ジ</t>
    </rPh>
    <phoneticPr fontId="1"/>
  </si>
  <si>
    <t>加曽利 哲也</t>
    <phoneticPr fontId="1"/>
  </si>
  <si>
    <t>https://www.unitec.jp.net/</t>
    <phoneticPr fontId="1"/>
  </si>
  <si>
    <t>2017年10月1日3時26分～／2018年11月15日2時41分～</t>
    <phoneticPr fontId="1"/>
  </si>
  <si>
    <t>シグマ APO 300mm F2.8 HSM</t>
    <phoneticPr fontId="1"/>
  </si>
  <si>
    <t>SWAT-310によるノータッチ追尾</t>
    <phoneticPr fontId="1"/>
  </si>
  <si>
    <t>千葉県大多喜町</t>
    <phoneticPr fontId="1"/>
  </si>
  <si>
    <t>EOS 6D</t>
  </si>
  <si>
    <t>EOS 6D</t>
    <phoneticPr fontId="1"/>
  </si>
  <si>
    <t>○</t>
    <phoneticPr fontId="1"/>
  </si>
  <si>
    <t>フルサイズ</t>
    <phoneticPr fontId="1"/>
  </si>
  <si>
    <t>（なくてもいいです^^;;;）</t>
    <phoneticPr fontId="1"/>
  </si>
  <si>
    <t>×</t>
    <phoneticPr fontId="1"/>
  </si>
  <si>
    <t>ぐらすのすち</t>
    <phoneticPr fontId="1"/>
  </si>
  <si>
    <t xml:space="preserve"> https://fornax.hateblo.jp/</t>
    <phoneticPr fontId="1"/>
  </si>
  <si>
    <t>2020年1月1日～1月2日</t>
    <phoneticPr fontId="1"/>
  </si>
  <si>
    <t>Carl Zeiss APO Sonnar 135mm F2</t>
    <phoneticPr fontId="1"/>
  </si>
  <si>
    <t>なし</t>
    <phoneticPr fontId="1"/>
  </si>
  <si>
    <r>
      <t>Kenko Skymemo R</t>
    </r>
    <r>
      <rPr>
        <sz val="12"/>
        <color rgb="FF222222"/>
        <rFont val="????? ?? ?????"/>
      </rPr>
      <t>宮城県石巻市</t>
    </r>
    <phoneticPr fontId="1"/>
  </si>
  <si>
    <t>すいませんがよろしくおねがいします！</t>
    <phoneticPr fontId="1"/>
  </si>
  <si>
    <t>@takahiro9930+C5</t>
    <phoneticPr fontId="1"/>
  </si>
  <si>
    <t>Takahiro</t>
    <phoneticPr fontId="1"/>
  </si>
  <si>
    <t>2020/12/9~12/10</t>
    <phoneticPr fontId="1"/>
  </si>
  <si>
    <t>REDCAT51</t>
    <phoneticPr fontId="1"/>
  </si>
  <si>
    <t>SIGMA 135mm f1.8 art</t>
  </si>
  <si>
    <t>○</t>
    <phoneticPr fontId="1"/>
  </si>
  <si>
    <t>なし</t>
    <phoneticPr fontId="1"/>
  </si>
  <si>
    <t>鳥取県西伯郡大山町</t>
    <phoneticPr fontId="1"/>
  </si>
  <si>
    <t>SWAT350-Vspec</t>
    <phoneticPr fontId="1"/>
  </si>
  <si>
    <t>今年も参加させていただきます！今回は露光時間短めですが何とか形になりました！</t>
    <phoneticPr fontId="1"/>
  </si>
  <si>
    <t>EOS 5D Mark IV</t>
    <phoneticPr fontId="1"/>
  </si>
  <si>
    <t>EOS M5</t>
    <phoneticPr fontId="1"/>
  </si>
  <si>
    <t>AP赤道儀coolstep改造</t>
    <phoneticPr fontId="1"/>
  </si>
  <si>
    <t>2作品協力できてうれしいです。</t>
    <phoneticPr fontId="1"/>
  </si>
  <si>
    <t>https://so-nano-car.com</t>
    <phoneticPr fontId="1"/>
  </si>
  <si>
    <t>2020/1/18 20:07-, 2020/11/17 22:27-,2020/12/12 21:34-</t>
    <phoneticPr fontId="1"/>
  </si>
  <si>
    <t>Samyang 135mm F2.0 (@F3.2), FS-60CB (370mm, F6.2)</t>
    <phoneticPr fontId="1"/>
  </si>
  <si>
    <t>Celestron Advanced-VX</t>
    <phoneticPr fontId="1"/>
  </si>
  <si>
    <t>APS-C</t>
    <phoneticPr fontId="1"/>
  </si>
  <si>
    <t xml:space="preserve"> EOS Kiss X2, Kiss X5, Kiss X7i</t>
    <phoneticPr fontId="1"/>
  </si>
  <si>
    <t>はやま湖(福島県)</t>
    <phoneticPr fontId="1"/>
  </si>
  <si>
    <t>3パネルのモザイク合成となります。カメラも光学系もごちゃまぜですがご容赦ください。</t>
    <phoneticPr fontId="1"/>
  </si>
  <si>
    <t>MASA</t>
    <phoneticPr fontId="1"/>
  </si>
  <si>
    <t>20210110 23:24:05～</t>
    <phoneticPr fontId="1"/>
  </si>
  <si>
    <t>コンタックスツァイス　ゾナー135㎜F2.8</t>
    <phoneticPr fontId="1"/>
  </si>
  <si>
    <t>Canon X6i</t>
    <phoneticPr fontId="1"/>
  </si>
  <si>
    <t>CLSフィルター</t>
    <phoneticPr fontId="1"/>
  </si>
  <si>
    <t>Higlasi</t>
    <phoneticPr fontId="1"/>
  </si>
  <si>
    <t>奈良市月ヶ瀬</t>
    <phoneticPr fontId="1"/>
  </si>
  <si>
    <t>よろしくお願いいたします</t>
    <phoneticPr fontId="1"/>
  </si>
  <si>
    <t>kashal</t>
    <phoneticPr fontId="1"/>
  </si>
  <si>
    <t>https://twitter.com/kashal_photo</t>
    <phoneticPr fontId="1"/>
  </si>
  <si>
    <t>R200SS コレクターPH</t>
    <phoneticPr fontId="1"/>
  </si>
  <si>
    <t>iOptron CEM70</t>
    <phoneticPr fontId="1"/>
  </si>
  <si>
    <t>2020年の7月に赤道儀を購入して以来、何かに応募するというのはこれが初めてです。
　　　　　　現状持ちうる機材と画像処理技術を詰め込みました。
　　　　　　若輩者ですがどうぞよろしくお願いいたします。</t>
    <phoneticPr fontId="1"/>
  </si>
  <si>
    <t>福島県東白川郡塙町希望ヶ丘</t>
    <phoneticPr fontId="1"/>
  </si>
  <si>
    <t>2020年12月19日～20日</t>
    <phoneticPr fontId="1"/>
  </si>
  <si>
    <t>FSQ-106ED+QE0.73×レデューサー</t>
    <phoneticPr fontId="1"/>
  </si>
  <si>
    <t>Canon EOS R</t>
    <phoneticPr fontId="1"/>
  </si>
  <si>
    <t xml:space="preserve"> EM-200</t>
    <phoneticPr fontId="1"/>
  </si>
  <si>
    <t>なし</t>
    <phoneticPr fontId="1"/>
  </si>
  <si>
    <t>伊豆天城高原</t>
    <phoneticPr fontId="1"/>
  </si>
  <si>
    <t>次の機会もまたチャレンジしたいです！</t>
    <phoneticPr fontId="1"/>
  </si>
  <si>
    <t>SIGMA 105mm F1.4 DG HSM Art</t>
    <phoneticPr fontId="1"/>
  </si>
  <si>
    <t>CP+も楽しみにしています。
では、よろしくお願いします。</t>
    <phoneticPr fontId="1"/>
  </si>
  <si>
    <t>Toast-Pro</t>
    <phoneticPr fontId="1"/>
  </si>
  <si>
    <t>おののきももやす</t>
    <phoneticPr fontId="1"/>
  </si>
  <si>
    <t>2020-12-19 22:00〜2020-12-20 03:00</t>
    <phoneticPr fontId="1"/>
  </si>
  <si>
    <t>@tjm8874</t>
    <phoneticPr fontId="1"/>
  </si>
  <si>
    <t>Rokinon 135 f/2</t>
    <phoneticPr fontId="1"/>
  </si>
  <si>
    <t>NikonZ6</t>
    <phoneticPr fontId="1"/>
  </si>
  <si>
    <t>iOptron SkyGuider Pro</t>
    <phoneticPr fontId="1"/>
  </si>
  <si>
    <t>カリフォルニア、ロサンゼルス郊外</t>
    <phoneticPr fontId="1"/>
  </si>
  <si>
    <t>「一人で100時間」…をいずれやってみたいものです</t>
    <phoneticPr fontId="1"/>
  </si>
  <si>
    <t>N_Tosh</t>
    <phoneticPr fontId="1"/>
  </si>
  <si>
    <t>＠N_Tosh2045</t>
    <phoneticPr fontId="1"/>
  </si>
  <si>
    <t>2021年2月6日・13日</t>
    <phoneticPr fontId="1"/>
  </si>
  <si>
    <t>Vixen　SD81ｓ(レデューサー・フラットナーあり)</t>
    <phoneticPr fontId="1"/>
  </si>
  <si>
    <t>GPD２（GOTO改造)</t>
    <phoneticPr fontId="1"/>
  </si>
  <si>
    <t>NikonD750</t>
    <phoneticPr fontId="1"/>
  </si>
  <si>
    <t>焦点距離が中途半端、２晩の重ね合わせが完璧でない、トリミングしている、
LIGHT画像に謎の色ムラがあり、など問題が多いのですが、せっかくなので応募させて頂きました…</t>
    <phoneticPr fontId="1"/>
  </si>
  <si>
    <t>静岡県朝霧高原・福島県楢葉町</t>
    <phoneticPr fontId="1"/>
  </si>
  <si>
    <t>だぼ</t>
    <phoneticPr fontId="1"/>
  </si>
  <si>
    <t>2020年12月19日-20日</t>
    <phoneticPr fontId="1"/>
  </si>
  <si>
    <t>@dabo_pic, https://dabokun.github.io/</t>
    <phoneticPr fontId="1"/>
  </si>
  <si>
    <t>SIGMA 135mm F1.8 DG HSM Art</t>
    <phoneticPr fontId="1"/>
  </si>
  <si>
    <t>EM-11 Temma2 Jr</t>
    <phoneticPr fontId="1"/>
  </si>
  <si>
    <t>静岡県朝霧高原</t>
    <phoneticPr fontId="1"/>
  </si>
  <si>
    <t>初参加になります。ある意味撮影しやすい領域というのもあり、せっかくなので応募してみました。よろしければお使いください。</t>
    <phoneticPr fontId="1"/>
  </si>
  <si>
    <t>2020年11月10日-11日，14日-15日</t>
    <phoneticPr fontId="1"/>
  </si>
  <si>
    <t>FSQ-85EDP + フラットナー1.01X</t>
    <phoneticPr fontId="1"/>
  </si>
  <si>
    <t>EM-10B</t>
  </si>
  <si>
    <r>
      <t>長野県しらびそ高原</t>
    </r>
    <r>
      <rPr>
        <sz val="12"/>
        <color rgb="FF222222"/>
        <rFont val="Arial"/>
      </rPr>
      <t>(10-11</t>
    </r>
    <r>
      <rPr>
        <sz val="12"/>
        <color rgb="FF222222"/>
        <rFont val="ＭＳ Ｐゴシック"/>
        <family val="2"/>
        <charset val="128"/>
      </rPr>
      <t>日</t>
    </r>
    <r>
      <rPr>
        <sz val="12"/>
        <color rgb="FF222222"/>
        <rFont val="Arial"/>
      </rPr>
      <t>)</t>
    </r>
    <r>
      <rPr>
        <sz val="12"/>
        <color rgb="FF222222"/>
        <rFont val="ＭＳ Ｐゴシック"/>
        <family val="2"/>
        <charset val="128"/>
      </rPr>
      <t>，長野県八ヶ岳自然文化園</t>
    </r>
    <r>
      <rPr>
        <sz val="12"/>
        <color rgb="FF222222"/>
        <rFont val="Arial"/>
      </rPr>
      <t>(14-15</t>
    </r>
    <r>
      <rPr>
        <sz val="12"/>
        <color rgb="FF222222"/>
        <rFont val="ＭＳ Ｐゴシック"/>
        <family val="2"/>
        <charset val="128"/>
      </rPr>
      <t>日</t>
    </r>
    <r>
      <rPr>
        <sz val="12"/>
        <color rgb="FF222222"/>
        <rFont val="Arial"/>
      </rPr>
      <t>)</t>
    </r>
  </si>
  <si>
    <t>Sam</t>
    <phoneticPr fontId="1"/>
  </si>
  <si>
    <t>http://hoshizolove.blog.jp</t>
    <phoneticPr fontId="1"/>
  </si>
  <si>
    <t>2019年12月1日0時27分-4時13分</t>
    <phoneticPr fontId="1"/>
  </si>
  <si>
    <t>FS-60CB + FC/FSマルチフラットナー</t>
    <phoneticPr fontId="1"/>
  </si>
  <si>
    <t>昨シーズンのものです。自宅庭からの撮影です。</t>
  </si>
  <si>
    <t>木人</t>
    <phoneticPr fontId="1"/>
  </si>
  <si>
    <t>http://bokujin555.cocolog-nifty.com/</t>
    <phoneticPr fontId="1"/>
  </si>
  <si>
    <t>サムヤン135ｍｍF2.0</t>
    <phoneticPr fontId="1"/>
  </si>
  <si>
    <t>Ｄ８１０Ａ</t>
  </si>
  <si>
    <t>AP</t>
    <phoneticPr fontId="1"/>
  </si>
  <si>
    <t>宮城県</t>
    <phoneticPr fontId="1"/>
  </si>
  <si>
    <t>またやりましょう！</t>
    <phoneticPr fontId="1"/>
  </si>
  <si>
    <t>天リフ</t>
    <rPh sb="0" eb="1">
      <t>テン</t>
    </rPh>
    <phoneticPr fontId="1"/>
  </si>
  <si>
    <t>EF300mmF2.8L IS</t>
    <phoneticPr fontId="1"/>
  </si>
  <si>
    <t>α7S</t>
    <phoneticPr fontId="1"/>
  </si>
  <si>
    <t>EOS6D</t>
    <phoneticPr fontId="1"/>
  </si>
  <si>
    <t>Hα 7nm</t>
    <phoneticPr fontId="1"/>
  </si>
  <si>
    <t>Comet BP</t>
    <phoneticPr fontId="1"/>
  </si>
  <si>
    <t>SWAT-310</t>
    <phoneticPr fontId="1"/>
  </si>
  <si>
    <t>福岡県小石原</t>
    <rPh sb="0" eb="3">
      <t>フクオカケン</t>
    </rPh>
    <rPh sb="3" eb="6">
      <t>コイシハラ</t>
    </rPh>
    <phoneticPr fontId="1"/>
  </si>
  <si>
    <t>135mmコース</t>
    <phoneticPr fontId="1"/>
  </si>
  <si>
    <t>400mmコース</t>
    <phoneticPr fontId="1"/>
  </si>
  <si>
    <t>800mmコース</t>
    <phoneticPr fontId="1"/>
  </si>
  <si>
    <t>@takahiro9930</t>
    <phoneticPr fontId="1"/>
  </si>
  <si>
    <t>宮城県石巻市</t>
    <phoneticPr fontId="1"/>
  </si>
  <si>
    <t xml:space="preserve"> CGEM II</t>
    <phoneticPr fontId="1"/>
  </si>
  <si>
    <t>富山県富山市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</si>
</sst>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);[Red]\(0\)"/>
    <numFmt numFmtId="178" formatCode="0.00_);[Red]\(0.00\)"/>
  </numFmts>
  <fonts count="1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222222"/>
      <name val="Arial"/>
    </font>
    <font>
      <sz val="12"/>
      <color rgb="FF222222"/>
      <name val="????? ?? ?????"/>
    </font>
    <font>
      <sz val="15"/>
      <color rgb="FF555555"/>
      <name val="Arial"/>
    </font>
    <font>
      <sz val="12"/>
      <color rgb="FF500050"/>
      <name val="Arial"/>
    </font>
    <font>
      <sz val="12"/>
      <color rgb="FF222222"/>
      <name val="ＭＳ Ｐゴシック"/>
      <family val="2"/>
      <charset val="128"/>
    </font>
    <font>
      <sz val="14"/>
      <color rgb="FF222222"/>
      <name val="MS UI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177" fontId="0" fillId="0" borderId="1" xfId="0" applyNumberFormat="1" applyBorder="1" applyAlignment="1">
      <alignment wrapText="1"/>
    </xf>
    <xf numFmtId="178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quotePrefix="1" applyBorder="1" applyAlignment="1">
      <alignment wrapText="1"/>
    </xf>
    <xf numFmtId="31" fontId="0" fillId="0" borderId="1" xfId="0" applyNumberFormat="1" applyBorder="1" applyAlignment="1">
      <alignment wrapText="1"/>
    </xf>
    <xf numFmtId="0" fontId="6" fillId="0" borderId="1" xfId="0" applyFont="1" applyBorder="1" applyAlignment="1">
      <alignment wrapText="1"/>
    </xf>
    <xf numFmtId="3" fontId="0" fillId="0" borderId="1" xfId="0" applyNumberForma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9" fillId="0" borderId="1" xfId="0" applyFont="1" applyBorder="1" applyAlignment="1">
      <alignment wrapText="1"/>
    </xf>
    <xf numFmtId="14" fontId="0" fillId="0" borderId="1" xfId="0" applyNumberFormat="1" applyBorder="1"/>
    <xf numFmtId="178" fontId="0" fillId="0" borderId="1" xfId="0" applyNumberFormat="1" applyBorder="1"/>
    <xf numFmtId="0" fontId="0" fillId="0" borderId="1" xfId="0" quotePrefix="1" applyBorder="1"/>
    <xf numFmtId="31" fontId="0" fillId="0" borderId="1" xfId="0" applyNumberFormat="1" applyBorder="1"/>
    <xf numFmtId="177" fontId="0" fillId="0" borderId="1" xfId="0" applyNumberFormat="1" applyBorder="1"/>
    <xf numFmtId="0" fontId="7" fillId="0" borderId="1" xfId="0" applyFont="1" applyBorder="1"/>
    <xf numFmtId="0" fontId="8" fillId="0" borderId="1" xfId="0" applyFont="1" applyBorder="1"/>
  </cellXfs>
  <cellStyles count="27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F3" sqref="F3"/>
    </sheetView>
  </sheetViews>
  <sheetFormatPr baseColWidth="12" defaultRowHeight="18" x14ac:dyDescent="0"/>
  <cols>
    <col min="2" max="2" width="9.83203125" customWidth="1"/>
    <col min="4" max="4" width="37.1640625" customWidth="1"/>
    <col min="5" max="5" width="25.33203125" customWidth="1"/>
    <col min="6" max="6" width="45.1640625" customWidth="1"/>
    <col min="7" max="7" width="9.6640625" customWidth="1"/>
    <col min="8" max="8" width="5.83203125" customWidth="1"/>
    <col min="9" max="9" width="10.6640625" customWidth="1"/>
    <col min="10" max="10" width="5.6640625" customWidth="1"/>
    <col min="11" max="11" width="10.6640625" customWidth="1"/>
    <col min="12" max="12" width="17.33203125" customWidth="1"/>
    <col min="13" max="13" width="6" customWidth="1"/>
    <col min="14" max="14" width="15.1640625" customWidth="1"/>
    <col min="15" max="15" width="11.83203125" customWidth="1"/>
    <col min="16" max="16" width="30.6640625" customWidth="1"/>
    <col min="17" max="17" width="30.83203125" customWidth="1"/>
    <col min="18" max="18" width="40.6640625" customWidth="1"/>
  </cols>
  <sheetData>
    <row r="1" spans="1:18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B2" s="4" t="s">
        <v>23</v>
      </c>
      <c r="C2" s="5" t="s">
        <v>0</v>
      </c>
      <c r="D2" s="5" t="s">
        <v>24</v>
      </c>
      <c r="E2" s="5" t="s">
        <v>5</v>
      </c>
      <c r="F2" s="5" t="s">
        <v>15</v>
      </c>
      <c r="G2" s="5" t="s">
        <v>6</v>
      </c>
      <c r="H2" s="5" t="s">
        <v>2</v>
      </c>
      <c r="I2" s="5" t="s">
        <v>16</v>
      </c>
      <c r="J2" s="5" t="s">
        <v>25</v>
      </c>
      <c r="K2" s="5" t="s">
        <v>26</v>
      </c>
      <c r="L2" s="5" t="s">
        <v>1</v>
      </c>
      <c r="M2" s="5" t="s">
        <v>8</v>
      </c>
      <c r="N2" s="5" t="s">
        <v>7</v>
      </c>
      <c r="O2" s="5" t="s">
        <v>9</v>
      </c>
      <c r="P2" s="5" t="s">
        <v>10</v>
      </c>
      <c r="Q2" s="5" t="s">
        <v>13</v>
      </c>
      <c r="R2" s="5" t="s">
        <v>14</v>
      </c>
    </row>
    <row r="3" spans="1:18" ht="19">
      <c r="B3" s="4">
        <v>2</v>
      </c>
      <c r="C3" s="5" t="s">
        <v>41</v>
      </c>
      <c r="D3" s="5" t="s">
        <v>42</v>
      </c>
      <c r="E3" s="5" t="s">
        <v>43</v>
      </c>
      <c r="F3" s="5" t="s">
        <v>44</v>
      </c>
      <c r="G3" s="5">
        <v>135</v>
      </c>
      <c r="H3" s="5">
        <v>2.8</v>
      </c>
      <c r="I3" s="5">
        <v>204</v>
      </c>
      <c r="J3" s="6">
        <f>G3/H3</f>
        <v>48.214285714285715</v>
      </c>
      <c r="K3" s="7">
        <f>J3^2/10000</f>
        <v>0.23246173469387754</v>
      </c>
      <c r="L3" s="5" t="s">
        <v>58</v>
      </c>
      <c r="M3" s="5" t="s">
        <v>40</v>
      </c>
      <c r="N3" s="5" t="s">
        <v>38</v>
      </c>
      <c r="O3" s="5" t="s">
        <v>45</v>
      </c>
      <c r="P3" s="8" t="s">
        <v>46</v>
      </c>
      <c r="Q3" s="5" t="s">
        <v>145</v>
      </c>
      <c r="R3" s="5" t="s">
        <v>47</v>
      </c>
    </row>
    <row r="4" spans="1:18" ht="31">
      <c r="A4" t="s">
        <v>141</v>
      </c>
      <c r="B4" s="4">
        <v>3</v>
      </c>
      <c r="C4" s="5" t="s">
        <v>49</v>
      </c>
      <c r="D4" s="9" t="s">
        <v>144</v>
      </c>
      <c r="E4" s="10" t="s">
        <v>50</v>
      </c>
      <c r="F4" s="11" t="s">
        <v>52</v>
      </c>
      <c r="G4" s="5">
        <v>135</v>
      </c>
      <c r="H4" s="5">
        <v>2.8</v>
      </c>
      <c r="I4" s="5">
        <v>165</v>
      </c>
      <c r="J4" s="6">
        <f>G4/H4</f>
        <v>48.214285714285715</v>
      </c>
      <c r="K4" s="7">
        <f>J4^2/10000</f>
        <v>0.23246173469387754</v>
      </c>
      <c r="L4" s="5" t="s">
        <v>36</v>
      </c>
      <c r="M4" s="5" t="s">
        <v>53</v>
      </c>
      <c r="N4" s="5" t="s">
        <v>38</v>
      </c>
      <c r="O4" s="5" t="s">
        <v>54</v>
      </c>
      <c r="P4" s="5" t="s">
        <v>56</v>
      </c>
      <c r="Q4" s="5" t="s">
        <v>55</v>
      </c>
      <c r="R4" s="5" t="s">
        <v>57</v>
      </c>
    </row>
    <row r="5" spans="1:18" ht="44">
      <c r="A5" t="s">
        <v>141</v>
      </c>
      <c r="B5" s="4">
        <v>5</v>
      </c>
      <c r="C5" s="5" t="s">
        <v>20</v>
      </c>
      <c r="D5" s="5" t="s">
        <v>62</v>
      </c>
      <c r="E5" s="5" t="s">
        <v>63</v>
      </c>
      <c r="F5" s="5" t="s">
        <v>64</v>
      </c>
      <c r="G5" s="12">
        <v>135370</v>
      </c>
      <c r="H5" s="5"/>
      <c r="I5" s="5">
        <v>990</v>
      </c>
      <c r="J5" s="6"/>
      <c r="K5" s="7"/>
      <c r="L5" s="5" t="s">
        <v>67</v>
      </c>
      <c r="M5" s="5" t="s">
        <v>37</v>
      </c>
      <c r="N5" s="5" t="s">
        <v>66</v>
      </c>
      <c r="O5" s="5" t="s">
        <v>54</v>
      </c>
      <c r="P5" s="5" t="s">
        <v>65</v>
      </c>
      <c r="Q5" s="5" t="s">
        <v>68</v>
      </c>
      <c r="R5" s="5" t="s">
        <v>69</v>
      </c>
    </row>
    <row r="6" spans="1:18" ht="31">
      <c r="A6" t="s">
        <v>141</v>
      </c>
      <c r="B6" s="4">
        <v>9</v>
      </c>
      <c r="C6" s="5" t="s">
        <v>3</v>
      </c>
      <c r="D6" s="5"/>
      <c r="E6" s="10" t="s">
        <v>84</v>
      </c>
      <c r="F6" s="5" t="s">
        <v>91</v>
      </c>
      <c r="G6" s="5">
        <v>105</v>
      </c>
      <c r="H6" s="5">
        <v>2.8</v>
      </c>
      <c r="I6" s="5">
        <v>90</v>
      </c>
      <c r="J6" s="6">
        <f t="shared" ref="J6:J11" si="0">G6/H6</f>
        <v>37.5</v>
      </c>
      <c r="K6" s="7">
        <f t="shared" ref="K6:K11" si="1">J6^2/10000</f>
        <v>0.140625</v>
      </c>
      <c r="L6" s="5" t="s">
        <v>19</v>
      </c>
      <c r="M6" s="5" t="s">
        <v>37</v>
      </c>
      <c r="N6" s="5" t="s">
        <v>38</v>
      </c>
      <c r="O6" s="5" t="s">
        <v>88</v>
      </c>
      <c r="P6" s="5" t="s">
        <v>93</v>
      </c>
      <c r="Q6" s="5" t="s">
        <v>89</v>
      </c>
      <c r="R6" s="5" t="s">
        <v>92</v>
      </c>
    </row>
    <row r="7" spans="1:18" ht="31">
      <c r="A7" t="s">
        <v>141</v>
      </c>
      <c r="B7" s="4">
        <v>10</v>
      </c>
      <c r="C7" s="5" t="s">
        <v>94</v>
      </c>
      <c r="D7" s="9" t="s">
        <v>96</v>
      </c>
      <c r="E7" s="10" t="s">
        <v>95</v>
      </c>
      <c r="F7" s="5" t="s">
        <v>97</v>
      </c>
      <c r="G7" s="5">
        <v>135</v>
      </c>
      <c r="H7" s="5">
        <v>4</v>
      </c>
      <c r="I7" s="5">
        <v>300</v>
      </c>
      <c r="J7" s="6">
        <f t="shared" si="0"/>
        <v>33.75</v>
      </c>
      <c r="K7" s="7">
        <f t="shared" si="1"/>
        <v>0.11390625</v>
      </c>
      <c r="L7" s="5" t="s">
        <v>98</v>
      </c>
      <c r="M7" s="5" t="s">
        <v>37</v>
      </c>
      <c r="N7" s="5" t="s">
        <v>38</v>
      </c>
      <c r="O7" s="5" t="s">
        <v>88</v>
      </c>
      <c r="P7" s="5" t="s">
        <v>99</v>
      </c>
      <c r="Q7" s="5" t="s">
        <v>100</v>
      </c>
      <c r="R7" s="5" t="s">
        <v>101</v>
      </c>
    </row>
    <row r="8" spans="1:18" ht="44">
      <c r="A8" t="s">
        <v>141</v>
      </c>
      <c r="B8" s="4">
        <v>12</v>
      </c>
      <c r="C8" s="5" t="s">
        <v>110</v>
      </c>
      <c r="D8" s="9" t="s">
        <v>112</v>
      </c>
      <c r="E8" s="10" t="s">
        <v>111</v>
      </c>
      <c r="F8" s="5" t="s">
        <v>113</v>
      </c>
      <c r="G8" s="5">
        <v>135</v>
      </c>
      <c r="H8" s="5">
        <v>3.5</v>
      </c>
      <c r="I8" s="5">
        <v>204</v>
      </c>
      <c r="J8" s="6">
        <f t="shared" si="0"/>
        <v>38.571428571428569</v>
      </c>
      <c r="K8" s="7">
        <f t="shared" si="1"/>
        <v>0.14877551020408161</v>
      </c>
      <c r="L8" s="13" t="s">
        <v>35</v>
      </c>
      <c r="M8" s="5" t="s">
        <v>40</v>
      </c>
      <c r="N8" s="5" t="s">
        <v>38</v>
      </c>
      <c r="O8" s="5" t="s">
        <v>11</v>
      </c>
      <c r="P8" s="5" t="s">
        <v>114</v>
      </c>
      <c r="Q8" s="5" t="s">
        <v>115</v>
      </c>
      <c r="R8" s="5" t="s">
        <v>116</v>
      </c>
    </row>
    <row r="9" spans="1:18" ht="33">
      <c r="A9" t="s">
        <v>141</v>
      </c>
      <c r="B9" s="4">
        <v>13</v>
      </c>
      <c r="C9" s="5" t="s">
        <v>110</v>
      </c>
      <c r="D9" s="9" t="s">
        <v>112</v>
      </c>
      <c r="E9" s="10" t="s">
        <v>117</v>
      </c>
      <c r="F9" s="5" t="s">
        <v>118</v>
      </c>
      <c r="G9" s="5">
        <v>455</v>
      </c>
      <c r="H9" s="5">
        <v>5.4</v>
      </c>
      <c r="I9" s="5">
        <v>217</v>
      </c>
      <c r="J9" s="6">
        <f t="shared" si="0"/>
        <v>84.259259259259252</v>
      </c>
      <c r="K9" s="7">
        <f t="shared" si="1"/>
        <v>0.70996227709190662</v>
      </c>
      <c r="L9" s="13" t="s">
        <v>35</v>
      </c>
      <c r="M9" s="5" t="s">
        <v>40</v>
      </c>
      <c r="N9" s="5" t="s">
        <v>38</v>
      </c>
      <c r="O9" s="5" t="s">
        <v>11</v>
      </c>
      <c r="P9" s="8" t="s">
        <v>119</v>
      </c>
      <c r="Q9" s="14" t="s">
        <v>120</v>
      </c>
      <c r="R9" s="5"/>
    </row>
    <row r="10" spans="1:18" ht="20">
      <c r="A10" t="s">
        <v>141</v>
      </c>
      <c r="B10" s="4">
        <v>15</v>
      </c>
      <c r="C10" s="5" t="s">
        <v>126</v>
      </c>
      <c r="D10" s="5" t="s">
        <v>127</v>
      </c>
      <c r="E10" s="15">
        <v>44174</v>
      </c>
      <c r="F10" s="5" t="s">
        <v>128</v>
      </c>
      <c r="G10" s="5">
        <v>135</v>
      </c>
      <c r="H10" s="5">
        <v>4</v>
      </c>
      <c r="I10" s="5">
        <v>67</v>
      </c>
      <c r="J10" s="6">
        <f t="shared" si="0"/>
        <v>33.75</v>
      </c>
      <c r="K10" s="7">
        <f t="shared" si="1"/>
        <v>0.11390625</v>
      </c>
      <c r="L10" s="16" t="s">
        <v>129</v>
      </c>
      <c r="M10" s="5" t="s">
        <v>37</v>
      </c>
      <c r="N10" s="5" t="s">
        <v>38</v>
      </c>
      <c r="O10" s="5" t="s">
        <v>11</v>
      </c>
      <c r="P10" s="5" t="s">
        <v>130</v>
      </c>
      <c r="Q10" s="5" t="s">
        <v>131</v>
      </c>
      <c r="R10" s="5" t="s">
        <v>132</v>
      </c>
    </row>
    <row r="11" spans="1:18" ht="20">
      <c r="A11" t="s">
        <v>141</v>
      </c>
      <c r="B11" s="4">
        <v>16</v>
      </c>
      <c r="C11" s="5" t="s">
        <v>133</v>
      </c>
      <c r="D11" s="5"/>
      <c r="E11" s="15">
        <v>44235</v>
      </c>
      <c r="F11" s="5" t="s">
        <v>91</v>
      </c>
      <c r="G11" s="5">
        <v>105</v>
      </c>
      <c r="H11" s="5">
        <v>2</v>
      </c>
      <c r="I11" s="5">
        <v>130</v>
      </c>
      <c r="J11" s="6">
        <f t="shared" si="0"/>
        <v>52.5</v>
      </c>
      <c r="K11" s="7">
        <f t="shared" si="1"/>
        <v>0.27562500000000001</v>
      </c>
      <c r="L11" s="16" t="s">
        <v>135</v>
      </c>
      <c r="M11" s="5" t="s">
        <v>37</v>
      </c>
      <c r="N11" s="5" t="s">
        <v>38</v>
      </c>
      <c r="O11" s="5" t="s">
        <v>138</v>
      </c>
      <c r="P11" s="5" t="s">
        <v>139</v>
      </c>
      <c r="Q11" s="5" t="s">
        <v>140</v>
      </c>
      <c r="R11" s="5"/>
    </row>
    <row r="12" spans="1:18" ht="31">
      <c r="C12" s="1"/>
      <c r="D12" s="1"/>
      <c r="E12" s="1"/>
      <c r="F12" s="1"/>
      <c r="G12" s="1" t="s">
        <v>28</v>
      </c>
      <c r="H12" s="1"/>
      <c r="I12" s="3">
        <f>I13/60</f>
        <v>39.450000000000003</v>
      </c>
      <c r="J12" s="1"/>
      <c r="K12" s="2"/>
      <c r="L12" s="1"/>
      <c r="M12" s="1"/>
      <c r="N12" s="1"/>
      <c r="O12" s="1"/>
      <c r="P12" s="1"/>
      <c r="Q12" s="1"/>
      <c r="R12" s="1"/>
    </row>
    <row r="13" spans="1:18" ht="31">
      <c r="C13" s="1"/>
      <c r="D13" s="1"/>
      <c r="E13" s="1"/>
      <c r="F13" s="1"/>
      <c r="G13" s="1" t="s">
        <v>27</v>
      </c>
      <c r="H13" s="1"/>
      <c r="I13" s="3">
        <f>SUM(I3:I11)</f>
        <v>2367</v>
      </c>
      <c r="J13" s="1"/>
      <c r="K13" s="2"/>
      <c r="L13" s="1"/>
      <c r="M13" s="1"/>
      <c r="N13" s="1"/>
      <c r="O13" s="1"/>
      <c r="P13" s="1"/>
      <c r="Q13" s="1"/>
      <c r="R13" s="1"/>
    </row>
    <row r="14" spans="1:18">
      <c r="C14" s="1"/>
      <c r="D14" s="1"/>
      <c r="E14" s="1"/>
      <c r="F14" s="1"/>
      <c r="J14" s="1"/>
      <c r="K14" s="2"/>
      <c r="L14" s="1"/>
      <c r="M14" s="1"/>
      <c r="N14" s="1"/>
      <c r="O14" s="1"/>
      <c r="P14" s="1"/>
      <c r="Q14" s="1"/>
      <c r="R14" s="1"/>
    </row>
    <row r="15" spans="1:18">
      <c r="A15" t="s">
        <v>142</v>
      </c>
      <c r="B15" s="4">
        <v>1</v>
      </c>
      <c r="C15" s="4" t="s">
        <v>29</v>
      </c>
      <c r="D15" s="4" t="s">
        <v>30</v>
      </c>
      <c r="E15" s="17" t="s">
        <v>31</v>
      </c>
      <c r="F15" s="4" t="s">
        <v>32</v>
      </c>
      <c r="G15" s="4">
        <v>300</v>
      </c>
      <c r="H15" s="4">
        <v>2.8</v>
      </c>
      <c r="I15" s="4">
        <v>146</v>
      </c>
      <c r="J15" s="4">
        <f>G15/H15</f>
        <v>107.14285714285715</v>
      </c>
      <c r="K15" s="18">
        <f>J15^2/10000</f>
        <v>1.1479591836734697</v>
      </c>
      <c r="L15" s="4" t="s">
        <v>22</v>
      </c>
      <c r="M15" s="4" t="s">
        <v>21</v>
      </c>
      <c r="N15" s="4" t="s">
        <v>12</v>
      </c>
      <c r="O15" s="4" t="s">
        <v>11</v>
      </c>
      <c r="P15" s="4" t="s">
        <v>33</v>
      </c>
      <c r="Q15" s="4" t="s">
        <v>34</v>
      </c>
      <c r="R15" s="4" t="s">
        <v>39</v>
      </c>
    </row>
    <row r="16" spans="1:18">
      <c r="A16" t="s">
        <v>142</v>
      </c>
      <c r="B16" s="4">
        <v>4</v>
      </c>
      <c r="C16" s="4" t="s">
        <v>49</v>
      </c>
      <c r="D16" s="19" t="s">
        <v>48</v>
      </c>
      <c r="E16" s="20" t="s">
        <v>50</v>
      </c>
      <c r="F16" s="4" t="s">
        <v>51</v>
      </c>
      <c r="G16" s="4">
        <v>250</v>
      </c>
      <c r="H16" s="4">
        <v>4.9000000000000004</v>
      </c>
      <c r="I16" s="4">
        <v>105</v>
      </c>
      <c r="J16" s="21">
        <f>G16/H16</f>
        <v>51.020408163265301</v>
      </c>
      <c r="K16" s="18">
        <f>J16^2/10000</f>
        <v>0.26030820491461887</v>
      </c>
      <c r="L16" s="4" t="s">
        <v>59</v>
      </c>
      <c r="M16" s="4" t="s">
        <v>21</v>
      </c>
      <c r="N16" s="4" t="s">
        <v>17</v>
      </c>
      <c r="O16" s="4" t="s">
        <v>11</v>
      </c>
      <c r="P16" s="4" t="s">
        <v>60</v>
      </c>
      <c r="Q16" s="4" t="s">
        <v>55</v>
      </c>
      <c r="R16" s="4" t="s">
        <v>61</v>
      </c>
    </row>
    <row r="17" spans="1:18">
      <c r="A17" t="s">
        <v>142</v>
      </c>
      <c r="B17" s="4">
        <v>6</v>
      </c>
      <c r="C17" s="4" t="s">
        <v>70</v>
      </c>
      <c r="D17" s="4"/>
      <c r="E17" s="4" t="s">
        <v>71</v>
      </c>
      <c r="F17" s="4" t="s">
        <v>72</v>
      </c>
      <c r="G17" s="4">
        <v>135</v>
      </c>
      <c r="H17" s="4">
        <v>5.6</v>
      </c>
      <c r="I17" s="4">
        <v>60</v>
      </c>
      <c r="J17" s="21">
        <f>G17/H17</f>
        <v>24.107142857142858</v>
      </c>
      <c r="K17" s="18">
        <f>J17^2/10000</f>
        <v>5.8115433673469385E-2</v>
      </c>
      <c r="L17" s="5" t="s">
        <v>73</v>
      </c>
      <c r="M17" s="4" t="s">
        <v>21</v>
      </c>
      <c r="N17" s="4" t="s">
        <v>17</v>
      </c>
      <c r="O17" s="4" t="s">
        <v>74</v>
      </c>
      <c r="P17" s="4" t="s">
        <v>75</v>
      </c>
      <c r="Q17" s="4" t="s">
        <v>76</v>
      </c>
      <c r="R17" s="4" t="s">
        <v>77</v>
      </c>
    </row>
    <row r="18" spans="1:18" ht="83">
      <c r="A18" t="s">
        <v>143</v>
      </c>
      <c r="B18" s="4">
        <v>7</v>
      </c>
      <c r="C18" s="4" t="s">
        <v>78</v>
      </c>
      <c r="D18" s="4" t="s">
        <v>79</v>
      </c>
      <c r="E18" s="20">
        <v>44209</v>
      </c>
      <c r="F18" s="4" t="s">
        <v>80</v>
      </c>
      <c r="G18" s="4">
        <v>760</v>
      </c>
      <c r="H18" s="4">
        <v>3.8</v>
      </c>
      <c r="I18" s="4">
        <v>360</v>
      </c>
      <c r="J18" s="21">
        <f t="shared" ref="J18:J20" si="2">G18/H18</f>
        <v>200</v>
      </c>
      <c r="K18" s="18">
        <f t="shared" ref="K18:K20" si="3">J18^2/10000</f>
        <v>4</v>
      </c>
      <c r="L18" s="4" t="s">
        <v>19</v>
      </c>
      <c r="M18" s="4" t="s">
        <v>21</v>
      </c>
      <c r="N18" s="4" t="s">
        <v>12</v>
      </c>
      <c r="O18" s="4" t="s">
        <v>11</v>
      </c>
      <c r="P18" s="4" t="s">
        <v>81</v>
      </c>
      <c r="Q18" s="4" t="s">
        <v>83</v>
      </c>
      <c r="R18" s="5" t="s">
        <v>82</v>
      </c>
    </row>
    <row r="19" spans="1:18">
      <c r="A19" t="s">
        <v>142</v>
      </c>
      <c r="B19" s="4">
        <v>8</v>
      </c>
      <c r="C19" s="4" t="s">
        <v>3</v>
      </c>
      <c r="D19" s="4"/>
      <c r="E19" s="20" t="s">
        <v>84</v>
      </c>
      <c r="F19" s="4" t="s">
        <v>85</v>
      </c>
      <c r="G19" s="4">
        <v>385</v>
      </c>
      <c r="H19" s="4">
        <v>3.6</v>
      </c>
      <c r="I19" s="4">
        <v>145</v>
      </c>
      <c r="J19" s="21">
        <f t="shared" si="2"/>
        <v>106.94444444444444</v>
      </c>
      <c r="K19" s="18">
        <f t="shared" si="3"/>
        <v>1.1437114197530864</v>
      </c>
      <c r="L19" s="4" t="s">
        <v>86</v>
      </c>
      <c r="M19" s="4" t="s">
        <v>21</v>
      </c>
      <c r="N19" s="4" t="s">
        <v>12</v>
      </c>
      <c r="O19" s="4" t="s">
        <v>88</v>
      </c>
      <c r="P19" s="4" t="s">
        <v>87</v>
      </c>
      <c r="Q19" s="4" t="s">
        <v>89</v>
      </c>
      <c r="R19" s="4" t="s">
        <v>90</v>
      </c>
    </row>
    <row r="20" spans="1:18" ht="70">
      <c r="A20" t="s">
        <v>143</v>
      </c>
      <c r="B20" s="4">
        <v>11</v>
      </c>
      <c r="C20" s="4" t="s">
        <v>102</v>
      </c>
      <c r="D20" s="19" t="s">
        <v>103</v>
      </c>
      <c r="E20" s="20" t="s">
        <v>104</v>
      </c>
      <c r="F20" s="4" t="s">
        <v>105</v>
      </c>
      <c r="G20" s="4">
        <v>496</v>
      </c>
      <c r="H20" s="4">
        <v>6.1</v>
      </c>
      <c r="I20" s="4">
        <v>204</v>
      </c>
      <c r="J20" s="21">
        <f t="shared" si="2"/>
        <v>81.311475409836063</v>
      </c>
      <c r="K20" s="18">
        <f t="shared" si="3"/>
        <v>0.6611556033324375</v>
      </c>
      <c r="L20" s="4" t="s">
        <v>107</v>
      </c>
      <c r="M20" s="4" t="s">
        <v>4</v>
      </c>
      <c r="N20" s="4" t="s">
        <v>12</v>
      </c>
      <c r="O20" s="4" t="s">
        <v>11</v>
      </c>
      <c r="P20" s="4" t="s">
        <v>106</v>
      </c>
      <c r="Q20" s="4" t="s">
        <v>109</v>
      </c>
      <c r="R20" s="5" t="s">
        <v>108</v>
      </c>
    </row>
    <row r="21" spans="1:18">
      <c r="A21" t="s">
        <v>142</v>
      </c>
      <c r="B21" s="4">
        <v>14</v>
      </c>
      <c r="C21" s="4" t="s">
        <v>121</v>
      </c>
      <c r="D21" s="4" t="s">
        <v>122</v>
      </c>
      <c r="E21" s="20" t="s">
        <v>123</v>
      </c>
      <c r="F21" s="4" t="s">
        <v>124</v>
      </c>
      <c r="G21" s="4">
        <v>370</v>
      </c>
      <c r="H21" s="4">
        <v>6.2</v>
      </c>
      <c r="I21" s="4">
        <v>370</v>
      </c>
      <c r="J21" s="21">
        <f>G21/H21</f>
        <v>59.677419354838705</v>
      </c>
      <c r="K21" s="18">
        <f>J21^2/10000</f>
        <v>0.35613943808532772</v>
      </c>
      <c r="L21" s="22" t="s">
        <v>35</v>
      </c>
      <c r="M21" s="4" t="s">
        <v>21</v>
      </c>
      <c r="N21" s="4" t="s">
        <v>12</v>
      </c>
      <c r="O21" s="4" t="s">
        <v>11</v>
      </c>
      <c r="P21" s="4" t="s">
        <v>146</v>
      </c>
      <c r="Q21" s="4" t="s">
        <v>147</v>
      </c>
      <c r="R21" s="23" t="s">
        <v>125</v>
      </c>
    </row>
    <row r="22" spans="1:18">
      <c r="A22" t="s">
        <v>142</v>
      </c>
      <c r="B22" s="4">
        <v>17</v>
      </c>
      <c r="C22" s="4" t="s">
        <v>133</v>
      </c>
      <c r="D22" s="4"/>
      <c r="E22" s="17">
        <v>44235</v>
      </c>
      <c r="F22" s="4" t="s">
        <v>134</v>
      </c>
      <c r="G22" s="4">
        <v>300</v>
      </c>
      <c r="H22" s="4">
        <v>2.8</v>
      </c>
      <c r="I22" s="4">
        <v>138</v>
      </c>
      <c r="J22" s="21">
        <f>G22/H22</f>
        <v>107.14285714285715</v>
      </c>
      <c r="K22" s="18">
        <f>J22^2/10000</f>
        <v>1.1479591836734697</v>
      </c>
      <c r="L22" s="22" t="s">
        <v>136</v>
      </c>
      <c r="M22" s="4" t="s">
        <v>21</v>
      </c>
      <c r="N22" s="4" t="s">
        <v>12</v>
      </c>
      <c r="O22" s="4" t="s">
        <v>137</v>
      </c>
      <c r="P22" s="4" t="s">
        <v>18</v>
      </c>
      <c r="Q22" s="4" t="s">
        <v>140</v>
      </c>
      <c r="R22" s="4"/>
    </row>
    <row r="23" spans="1:18" ht="31">
      <c r="G23" s="1" t="s">
        <v>28</v>
      </c>
      <c r="I23">
        <f>I24/60</f>
        <v>25.466666666666665</v>
      </c>
    </row>
    <row r="24" spans="1:18" ht="31">
      <c r="G24" s="1" t="s">
        <v>27</v>
      </c>
      <c r="I24">
        <f>SUM(I15:I22)</f>
        <v>1528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応募リスト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 千宗</dc:creator>
  <cp:lastModifiedBy>山口 千宗</cp:lastModifiedBy>
  <dcterms:created xsi:type="dcterms:W3CDTF">2020-01-01T06:02:07Z</dcterms:created>
  <dcterms:modified xsi:type="dcterms:W3CDTF">2021-03-22T04:13:21Z</dcterms:modified>
</cp:coreProperties>
</file>